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eterková\_Soukromé\AGRA POLSKA\web\"/>
    </mc:Choice>
  </mc:AlternateContent>
  <xr:revisionPtr revIDLastSave="0" documentId="13_ncr:1_{A71D72CE-1143-48AC-BF7C-3A4636DB660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2" l="1"/>
  <c r="K9" i="2" s="1"/>
  <c r="F9" i="2"/>
  <c r="I9" i="2" s="1"/>
  <c r="D9" i="2"/>
  <c r="J9" i="2" l="1"/>
  <c r="L9" i="2" s="1"/>
</calcChain>
</file>

<file path=xl/sharedStrings.xml><?xml version="1.0" encoding="utf-8"?>
<sst xmlns="http://schemas.openxmlformats.org/spreadsheetml/2006/main" count="29" uniqueCount="24">
  <si>
    <t>cena</t>
  </si>
  <si>
    <t>(l/ha)</t>
  </si>
  <si>
    <t>(kg/ha)</t>
  </si>
  <si>
    <t>(%)</t>
  </si>
  <si>
    <t>StabilureN 30</t>
  </si>
  <si>
    <t>RSM</t>
  </si>
  <si>
    <t>(kg N/t)</t>
  </si>
  <si>
    <r>
      <t>(kg N/m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</si>
  <si>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(zł/t)</t>
  </si>
  <si>
    <t>(zł/l)</t>
  </si>
  <si>
    <t>(zł/ha)</t>
  </si>
  <si>
    <t>dawka</t>
  </si>
  <si>
    <t>dawka N</t>
  </si>
  <si>
    <t>Starty i oszczęnośći nawóz RSM i RMS</t>
  </si>
  <si>
    <t>strata utlenianiem się amoniaku</t>
  </si>
  <si>
    <t>ilośc zaoszczęzonego N dzięki użyciu inhibitora  StabilureN</t>
  </si>
  <si>
    <t>koszt użycia StabilureN</t>
  </si>
  <si>
    <t>Oszczędność</t>
  </si>
  <si>
    <t>(zł/kg N)</t>
  </si>
  <si>
    <t>Przedsatwiona cena StabilureN  30 to cena promocyjna jesien 2025</t>
  </si>
  <si>
    <t>Straty N w zależności od warunków mogą sięgać nawet 29 %</t>
  </si>
  <si>
    <t>cena RSM a zawartość N v RSM, proszę wpisać jaki RSM</t>
  </si>
  <si>
    <t>W celu wyliczenia rentowności proszę  wypełnić czerwone pola w tabeli</t>
  </si>
  <si>
    <t>Wyliczenie opłacalności  użycia inhibitora ureazy StabilureN 30 do stabilizacji nawozu RSM,RMS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</si>
</sst>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8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FFE699"/>
        <bgColor rgb="FFF8CBAD"/>
      </patternFill>
    </fill>
    <fill>
      <patternFill patternType="solid">
        <fgColor rgb="FFC00000"/>
        <bgColor rgb="FF800000"/>
      </patternFill>
    </fill>
    <fill>
      <patternFill patternType="solid">
        <fgColor rgb="FFF8CBAD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0" fillId="0" borderId="2" xfId="0" applyBorder="1" applyProtection="1"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164" fontId="5" fillId="4" borderId="5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3" fontId="0" fillId="0" borderId="0" xfId="0" applyNumberFormat="1"/>
    <xf numFmtId="0" fontId="0" fillId="0" borderId="11" xfId="0" applyBorder="1"/>
    <xf numFmtId="0" fontId="0" fillId="0" borderId="12" xfId="0" applyBorder="1"/>
    <xf numFmtId="0" fontId="0" fillId="3" borderId="13" xfId="0" applyFill="1" applyBorder="1" applyAlignment="1" applyProtection="1">
      <alignment horizontal="center"/>
      <protection hidden="1"/>
    </xf>
    <xf numFmtId="0" fontId="6" fillId="3" borderId="5" xfId="0" applyFont="1" applyFill="1" applyBorder="1" applyAlignment="1" applyProtection="1">
      <alignment horizontal="center"/>
      <protection hidden="1"/>
    </xf>
    <xf numFmtId="3" fontId="5" fillId="4" borderId="13" xfId="0" applyNumberFormat="1" applyFont="1" applyFill="1" applyBorder="1" applyAlignment="1" applyProtection="1">
      <alignment horizontal="center"/>
      <protection locked="0"/>
    </xf>
    <xf numFmtId="3" fontId="5" fillId="4" borderId="5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hidden="1"/>
    </xf>
    <xf numFmtId="3" fontId="0" fillId="3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5" xfId="0" applyNumberFormat="1" applyFill="1" applyBorder="1" applyAlignment="1" applyProtection="1">
      <alignment horizontal="center"/>
      <protection hidden="1"/>
    </xf>
    <xf numFmtId="3" fontId="0" fillId="2" borderId="5" xfId="0" applyNumberFormat="1" applyFill="1" applyBorder="1" applyAlignment="1" applyProtection="1">
      <alignment horizontal="center"/>
      <protection hidden="1"/>
    </xf>
    <xf numFmtId="3" fontId="0" fillId="5" borderId="9" xfId="0" applyNumberFormat="1" applyFill="1" applyBorder="1" applyAlignment="1">
      <alignment horizontal="center"/>
    </xf>
    <xf numFmtId="4" fontId="0" fillId="5" borderId="10" xfId="0" applyNumberForma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3" fontId="8" fillId="2" borderId="6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6" borderId="0" xfId="0" applyFill="1"/>
    <xf numFmtId="0" fontId="4" fillId="7" borderId="0" xfId="0" applyFont="1" applyFill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1423-BC83-4D25-B730-CD21FF0A66C2}">
  <dimension ref="A1:L20"/>
  <sheetViews>
    <sheetView tabSelected="1" workbookViewId="0">
      <selection activeCell="L19" sqref="L19"/>
    </sheetView>
  </sheetViews>
  <sheetFormatPr defaultColWidth="8.6640625" defaultRowHeight="14.4" x14ac:dyDescent="0.3"/>
  <cols>
    <col min="7" max="7" width="4.5546875" customWidth="1"/>
    <col min="8" max="8" width="14.109375" customWidth="1"/>
    <col min="9" max="10" width="13.44140625" customWidth="1"/>
    <col min="11" max="11" width="11.109375" customWidth="1"/>
    <col min="12" max="12" width="15.44140625" customWidth="1"/>
  </cols>
  <sheetData>
    <row r="1" spans="1:12" ht="23.4" x14ac:dyDescent="0.45">
      <c r="A1" s="35" t="s">
        <v>23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4" t="s">
        <v>22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</row>
    <row r="4" spans="1:12" s="6" customFormat="1" x14ac:dyDescent="0.3">
      <c r="A4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" thickBot="1" x14ac:dyDescent="0.35">
      <c r="A5" s="3" t="s">
        <v>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3">
      <c r="A6" s="38" t="s">
        <v>5</v>
      </c>
      <c r="B6" s="38"/>
      <c r="C6" s="38"/>
      <c r="D6" s="38"/>
      <c r="E6" s="38"/>
      <c r="F6" s="38"/>
      <c r="G6" s="7"/>
      <c r="H6" s="39" t="s">
        <v>13</v>
      </c>
      <c r="I6" s="39"/>
      <c r="J6" s="39"/>
      <c r="K6" s="39"/>
      <c r="L6" s="39"/>
    </row>
    <row r="7" spans="1:12" ht="43.2" x14ac:dyDescent="0.3">
      <c r="A7" s="40" t="s">
        <v>21</v>
      </c>
      <c r="B7" s="40"/>
      <c r="C7" s="40"/>
      <c r="D7" s="40"/>
      <c r="E7" s="8" t="s">
        <v>11</v>
      </c>
      <c r="F7" s="8" t="s">
        <v>12</v>
      </c>
      <c r="G7" s="3"/>
      <c r="H7" s="1" t="s">
        <v>14</v>
      </c>
      <c r="I7" s="41" t="s">
        <v>15</v>
      </c>
      <c r="J7" s="41"/>
      <c r="K7" s="1" t="s">
        <v>16</v>
      </c>
      <c r="L7" s="32" t="s">
        <v>17</v>
      </c>
    </row>
    <row r="8" spans="1:12" ht="16.2" x14ac:dyDescent="0.3">
      <c r="A8" s="21" t="s">
        <v>8</v>
      </c>
      <c r="B8" s="9" t="s">
        <v>6</v>
      </c>
      <c r="C8" s="22" t="s">
        <v>7</v>
      </c>
      <c r="D8" s="9" t="s">
        <v>18</v>
      </c>
      <c r="E8" s="9" t="s">
        <v>1</v>
      </c>
      <c r="F8" s="9" t="s">
        <v>2</v>
      </c>
      <c r="G8" s="3"/>
      <c r="H8" s="10" t="s">
        <v>3</v>
      </c>
      <c r="I8" s="10" t="s">
        <v>2</v>
      </c>
      <c r="J8" s="10" t="s">
        <v>10</v>
      </c>
      <c r="K8" s="10" t="s">
        <v>10</v>
      </c>
      <c r="L8" s="33" t="s">
        <v>10</v>
      </c>
    </row>
    <row r="9" spans="1:12" x14ac:dyDescent="0.3">
      <c r="A9" s="23">
        <v>1300</v>
      </c>
      <c r="B9" s="24">
        <v>300</v>
      </c>
      <c r="C9" s="24">
        <v>390</v>
      </c>
      <c r="D9" s="25">
        <f>A9/B9</f>
        <v>4.333333333333333</v>
      </c>
      <c r="E9" s="24">
        <v>250</v>
      </c>
      <c r="F9" s="26">
        <f>E9*C9/1000</f>
        <v>97.5</v>
      </c>
      <c r="G9" s="27"/>
      <c r="H9" s="11">
        <v>25</v>
      </c>
      <c r="I9" s="28">
        <f>F9*H9/100</f>
        <v>24.375</v>
      </c>
      <c r="J9" s="29">
        <f>I9*D9</f>
        <v>105.62499999999999</v>
      </c>
      <c r="K9" s="29">
        <f>A14*B14</f>
        <v>31.25</v>
      </c>
      <c r="L9" s="34">
        <f>J9-K9</f>
        <v>74.374999999999986</v>
      </c>
    </row>
    <row r="10" spans="1:12" x14ac:dyDescent="0.3">
      <c r="A10" s="12"/>
      <c r="L10" s="13"/>
    </row>
    <row r="11" spans="1:12" x14ac:dyDescent="0.3">
      <c r="A11" s="42" t="s">
        <v>4</v>
      </c>
      <c r="B11" s="43"/>
      <c r="L11" s="13"/>
    </row>
    <row r="12" spans="1:12" x14ac:dyDescent="0.3">
      <c r="A12" s="14" t="s">
        <v>0</v>
      </c>
      <c r="B12" s="15" t="s">
        <v>11</v>
      </c>
      <c r="L12" s="13"/>
    </row>
    <row r="13" spans="1:12" x14ac:dyDescent="0.3">
      <c r="A13" s="16" t="s">
        <v>9</v>
      </c>
      <c r="B13" s="17" t="s">
        <v>1</v>
      </c>
      <c r="F13" s="18"/>
      <c r="L13" s="13"/>
    </row>
    <row r="14" spans="1:12" ht="15" thickBot="1" x14ac:dyDescent="0.35">
      <c r="A14" s="30">
        <v>125</v>
      </c>
      <c r="B14" s="31">
        <f>E9/1000</f>
        <v>0.25</v>
      </c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6" spans="1:12" x14ac:dyDescent="0.3">
      <c r="I16" s="36"/>
      <c r="J16" s="36"/>
      <c r="K16" s="36"/>
    </row>
    <row r="17" spans="9:11" x14ac:dyDescent="0.3">
      <c r="I17" s="36"/>
      <c r="J17" s="36"/>
      <c r="K17" s="36"/>
    </row>
    <row r="18" spans="9:11" x14ac:dyDescent="0.3">
      <c r="I18" s="36"/>
      <c r="J18" s="36"/>
      <c r="K18" s="36"/>
    </row>
    <row r="19" spans="9:11" ht="70.8" customHeight="1" x14ac:dyDescent="0.3">
      <c r="I19" s="37"/>
      <c r="J19" s="37"/>
      <c r="K19" s="36"/>
    </row>
    <row r="20" spans="9:11" x14ac:dyDescent="0.3">
      <c r="I20" s="36"/>
      <c r="J20" s="36"/>
      <c r="K20" s="36"/>
    </row>
  </sheetData>
  <sheetProtection algorithmName="SHA-512" hashValue="pb6V8NFc0XZg5OjMeC4pKyUU24E0mLWE3ene+S2FJM8kT/7+JGlYMGBfru4rIaBbNb8SG72eXfm1CNhml7ravg==" saltValue="U/qGSAAHeSHYvwljzavgiQ==" spinCount="100000" sheet="1" objects="1" scenarios="1"/>
  <protectedRanges>
    <protectedRange sqref="A9:C9 E9 H9" name="Oblast1"/>
  </protectedRanges>
  <mergeCells count="6">
    <mergeCell ref="I19:J19"/>
    <mergeCell ref="A6:F6"/>
    <mergeCell ref="H6:L6"/>
    <mergeCell ref="A7:D7"/>
    <mergeCell ref="I7:J7"/>
    <mergeCell ref="A11:B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Jaroslav Mráz</dc:creator>
  <dc:description/>
  <cp:lastModifiedBy>Dagmar Peterková</cp:lastModifiedBy>
  <cp:revision>8</cp:revision>
  <dcterms:created xsi:type="dcterms:W3CDTF">2022-08-03T10:09:19Z</dcterms:created>
  <dcterms:modified xsi:type="dcterms:W3CDTF">2025-10-17T10:23:58Z</dcterms:modified>
  <dc:language>en-US</dc:language>
</cp:coreProperties>
</file>